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SILVIA\COMISIONES\DEPORTES\Olimpiadas 2019\"/>
    </mc:Choice>
  </mc:AlternateContent>
  <bookViews>
    <workbookView xWindow="0" yWindow="0" windowWidth="20490" windowHeight="7650"/>
  </bookViews>
  <sheets>
    <sheet name="FICHA" sheetId="1" r:id="rId1"/>
    <sheet name="Hoja2" sheetId="2" state="hidden" r:id="rId2"/>
  </sheets>
  <definedNames>
    <definedName name="_xlnm.Print_Area" localSheetId="0">FICHA!$E$2:$P$54</definedName>
    <definedName name="DEPORTES">Hoja2!$B$4:$B$22</definedName>
    <definedName name="hotel">Hoja2!$AE$19:$AE$21</definedName>
  </definedNames>
  <calcPr calcId="162913"/>
</workbook>
</file>

<file path=xl/calcChain.xml><?xml version="1.0" encoding="utf-8"?>
<calcChain xmlns="http://schemas.openxmlformats.org/spreadsheetml/2006/main">
  <c r="M3" i="1" l="1"/>
  <c r="D24" i="1"/>
  <c r="N32" i="1"/>
  <c r="M32" i="1"/>
  <c r="D32" i="1"/>
  <c r="D31" i="1"/>
  <c r="F30" i="1" l="1"/>
  <c r="AT15" i="2"/>
  <c r="AU15" i="2" s="1"/>
  <c r="AQ22" i="2"/>
  <c r="L24" i="1"/>
  <c r="L31" i="1" l="1"/>
  <c r="L32" i="1"/>
  <c r="L33" i="1"/>
  <c r="L3" i="1"/>
  <c r="K3" i="1"/>
  <c r="J3" i="1"/>
  <c r="I3" i="1"/>
  <c r="H3" i="1"/>
  <c r="AG19" i="2"/>
  <c r="AH19" i="2" s="1"/>
  <c r="N27" i="1" l="1"/>
  <c r="N33" i="1" l="1"/>
  <c r="N35" i="1" l="1"/>
  <c r="N38" i="1" s="1"/>
</calcChain>
</file>

<file path=xl/comments1.xml><?xml version="1.0" encoding="utf-8"?>
<comments xmlns="http://schemas.openxmlformats.org/spreadsheetml/2006/main">
  <authors>
    <author>Usuario</author>
  </authors>
  <commentList>
    <comment ref="M23" authorId="0" shapeId="0">
      <text>
        <r>
          <rPr>
            <b/>
            <sz val="9"/>
            <color indexed="81"/>
            <rFont val="Tahoma"/>
            <family val="2"/>
          </rPr>
          <t>Completar p/ participantes:
- Habitación Doble: $15.000 c/u
- Hab triple/cuadr: $12.500 c/u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Costo Inscripción p/ participantes: $6.000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Completar p/ acompañantes:
- Habitación Doble: $12.000 c/u
- Hab doble/triple: $9.500 c/u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Costo Inscripción:
-Acompañane mayor: $2.750 c/u
-Acompañante menor: $1.375 c/u
-Acomp. Menor 4 años: s/c</t>
        </r>
      </text>
    </comment>
  </commentList>
</comments>
</file>

<file path=xl/sharedStrings.xml><?xml version="1.0" encoding="utf-8"?>
<sst xmlns="http://schemas.openxmlformats.org/spreadsheetml/2006/main" count="187" uniqueCount="161">
  <si>
    <t>Ajedrez</t>
  </si>
  <si>
    <t>Atletismo</t>
  </si>
  <si>
    <t xml:space="preserve">Básquet </t>
  </si>
  <si>
    <t>SOLICITUD DE INSCRIPCION</t>
  </si>
  <si>
    <t xml:space="preserve"> Nº </t>
  </si>
  <si>
    <t>Bochas</t>
  </si>
  <si>
    <t>Cestoball</t>
  </si>
  <si>
    <t>Fútbol</t>
  </si>
  <si>
    <t>Golf</t>
  </si>
  <si>
    <t>Natación</t>
  </si>
  <si>
    <t>Pesca</t>
  </si>
  <si>
    <t>PARTICIPANTE</t>
  </si>
  <si>
    <t xml:space="preserve"> Nº Mat.</t>
  </si>
  <si>
    <t>Fecha Nac.</t>
  </si>
  <si>
    <t>Edad</t>
  </si>
  <si>
    <t>TOTAL</t>
  </si>
  <si>
    <t>Tenis</t>
  </si>
  <si>
    <t>TE</t>
  </si>
  <si>
    <t xml:space="preserve">Tenis de Mesa </t>
  </si>
  <si>
    <t>DNI</t>
  </si>
  <si>
    <t>Voley</t>
  </si>
  <si>
    <t>ACOMPAÑANTES</t>
  </si>
  <si>
    <t>Doc. Nº</t>
  </si>
  <si>
    <t>LE</t>
  </si>
  <si>
    <t>LC</t>
  </si>
  <si>
    <t>Sub- total</t>
  </si>
  <si>
    <t>CI</t>
  </si>
  <si>
    <t>Saldo a pagar</t>
  </si>
  <si>
    <t>DISCIPLINAS</t>
  </si>
  <si>
    <t>OTRAS</t>
  </si>
  <si>
    <t>CONCEPTOS</t>
  </si>
  <si>
    <t>PARTICIPANTES</t>
  </si>
  <si>
    <t>DETALLE DE COSTOS</t>
  </si>
  <si>
    <t xml:space="preserve"> </t>
  </si>
  <si>
    <t>MAYORES</t>
  </si>
  <si>
    <t>de 12 años</t>
  </si>
  <si>
    <t>de 4 años</t>
  </si>
  <si>
    <t>Costo participantes</t>
  </si>
  <si>
    <t>Costo acompañantes</t>
  </si>
  <si>
    <t>Sin cargo</t>
  </si>
  <si>
    <t>MENORES</t>
  </si>
  <si>
    <t>Efectivo</t>
  </si>
  <si>
    <t>I</t>
  </si>
  <si>
    <t>BUENOS AIRES</t>
  </si>
  <si>
    <t>CATAMARCA</t>
  </si>
  <si>
    <t>CHACO</t>
  </si>
  <si>
    <t>CHUBUT</t>
  </si>
  <si>
    <t>CIUDAD AUTÓNOMA DE BUENOS AIRES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</si>
  <si>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</si>
  <si>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</si>
  <si>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</si>
  <si>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</si>
  <si>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</si>
  <si>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</si>
  <si>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</si>
  <si>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</si>
  <si>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</si>
  <si>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</si>
  <si>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</si>
  <si>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</si>
  <si>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</si>
  <si>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</si>
  <si>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</si>
  <si>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</si>
  <si>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</si>
  <si>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</si>
  <si>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OLIMPIADA NACIONAL DEPORTIVA</t>
  </si>
  <si>
    <t>OLIMPIADA REGIONAL DEPORTIVA</t>
  </si>
  <si>
    <t>XIII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</si>
  <si>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</si>
  <si>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</si>
  <si>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</si>
  <si>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</si>
  <si>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</si>
  <si>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</si>
  <si>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</si>
  <si>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</si>
  <si>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</si>
  <si>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</si>
  <si>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</si>
  <si>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</si>
  <si>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</si>
  <si>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</si>
  <si>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</si>
  <si>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</si>
  <si>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</si>
  <si>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</si>
  <si>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</si>
  <si>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</si>
  <si>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</si>
  <si>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</si>
  <si>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HORA</t>
  </si>
  <si>
    <t>Principal</t>
  </si>
  <si>
    <t>POSADAS - MISIONES</t>
  </si>
  <si>
    <t>Acreeditacion</t>
  </si>
  <si>
    <t>RECEPCION CPCE</t>
  </si>
  <si>
    <t>FECHA</t>
  </si>
  <si>
    <t>RECIBO Nº</t>
  </si>
  <si>
    <t>………………….</t>
  </si>
  <si>
    <t>……………………………………….</t>
  </si>
  <si>
    <t>Firma y Aclaracion</t>
  </si>
  <si>
    <t>Alojamiento</t>
  </si>
  <si>
    <t>Futbol 5</t>
  </si>
  <si>
    <t xml:space="preserve">Hockey </t>
  </si>
  <si>
    <t>Mountain Bike</t>
  </si>
  <si>
    <t>Padel</t>
  </si>
  <si>
    <t>Truco</t>
  </si>
  <si>
    <t>GUALEGUAYCHU - ENTRE RIOS</t>
  </si>
  <si>
    <t>JUEGOS DEPORTIVOS NACIONALES</t>
  </si>
  <si>
    <t>1)</t>
  </si>
  <si>
    <t>Costo de Inscripción</t>
  </si>
  <si>
    <t>Participantes</t>
  </si>
  <si>
    <t>Acompañante mayor</t>
  </si>
  <si>
    <t>Acompañante menor</t>
  </si>
  <si>
    <t>2)</t>
  </si>
  <si>
    <t>3)</t>
  </si>
  <si>
    <t>Formas de Pago</t>
  </si>
  <si>
    <t>Tarjeta de crédito hasta 3 cuotas sin interés</t>
  </si>
  <si>
    <t>HOTEL</t>
  </si>
  <si>
    <t>MOVILIDAD</t>
  </si>
  <si>
    <t>MONTOS A PAGAR</t>
  </si>
  <si>
    <t>Nombre y Apellido</t>
  </si>
  <si>
    <t>Total Participante</t>
  </si>
  <si>
    <t>Total Acompañantes</t>
  </si>
  <si>
    <t>Hotel TOURBILLON CATARATAS</t>
  </si>
  <si>
    <t>JUEGOS DEPORTIVOS NACIONALES - IGUAZU 2018</t>
  </si>
  <si>
    <t>Hotel Tourbillon Cataratas</t>
  </si>
  <si>
    <t>Dsd martes 21/08/2018 h/ domingo 26/08/2018</t>
  </si>
  <si>
    <t>DIAS</t>
  </si>
  <si>
    <t>XVII OLIMPIADAS NACIONALES PARA PROFESIONALES EN CIENCIAS ECONÓMICAS</t>
  </si>
  <si>
    <t>MENDOZA - 2019</t>
  </si>
  <si>
    <t>………./………./2019</t>
  </si>
  <si>
    <t>5 noches</t>
  </si>
  <si>
    <t>Martes</t>
  </si>
  <si>
    <t>Miércoles</t>
  </si>
  <si>
    <t>Jueves</t>
  </si>
  <si>
    <t>Viernes</t>
  </si>
  <si>
    <t>Sábado</t>
  </si>
  <si>
    <t>Hotel "Premium Tower Souites" - 4*</t>
  </si>
  <si>
    <t>Inscricipción + Alojamiento</t>
  </si>
  <si>
    <t>Sólo Incripción</t>
  </si>
  <si>
    <t>Efectivo/Débito:</t>
  </si>
  <si>
    <t>10% de Descuento</t>
  </si>
  <si>
    <t>Tarjeta Banco de Ctes:</t>
  </si>
  <si>
    <t>9 cuotas sin interés + devolución del 10% del BanCo</t>
  </si>
  <si>
    <t>Otras tarjetas:</t>
  </si>
  <si>
    <t>6 cuotas sin interés</t>
  </si>
  <si>
    <r>
      <rPr>
        <b/>
        <u/>
        <sz val="11"/>
        <color theme="1"/>
        <rFont val="Calibri"/>
        <family val="2"/>
        <scheme val="minor"/>
      </rPr>
      <t>Forma de pago</t>
    </r>
    <r>
      <rPr>
        <b/>
        <sz val="11"/>
        <color theme="1"/>
        <rFont val="Calibri"/>
        <family val="2"/>
        <scheme val="minor"/>
      </rPr>
      <t>:</t>
    </r>
  </si>
  <si>
    <t>Inscripcion + Hospedaje</t>
  </si>
  <si>
    <t>Habitacion doble</t>
  </si>
  <si>
    <t>Habitacion triple/cuadruple</t>
  </si>
  <si>
    <t xml:space="preserve">Solo inscripcion </t>
  </si>
  <si>
    <t>Acompañantes</t>
  </si>
  <si>
    <t xml:space="preserve">Habitacion doble </t>
  </si>
  <si>
    <t xml:space="preserve">Solo Inscripcon </t>
  </si>
  <si>
    <t>Acompañantes Menores</t>
  </si>
  <si>
    <t>Dirección  correo electrónico</t>
  </si>
  <si>
    <t>Tipo  y Nº de Doc.</t>
  </si>
  <si>
    <t>Tipo de Habitación:</t>
  </si>
  <si>
    <t>Doble</t>
  </si>
  <si>
    <t>Triple/Cuadruple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</si>
</sst>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;[Red]\-&quot;$&quot;#,##0"/>
    <numFmt numFmtId="167" formatCode="&quot;$&quot;#,##0.00;\-&quot;$&quot;#,##0.00"/>
    <numFmt numFmtId="168" formatCode="[$-F800]dddd\,\ mmmm\ dd\,\ yyyy"/>
    <numFmt numFmtId="169" formatCode="#,##0_ ;[Red]\-#,##0\ "/>
    <numFmt numFmtId="170" formatCode="\(#####\)\ \-\ ##\-####"/>
    <numFmt numFmtId="171" formatCode="dddd"/>
    <numFmt numFmtId="172" formatCode="&quot;$&quot;#,##0.00"/>
    <numFmt numFmtId="173" formatCode="_-[$$-2C0A]\ * #,##0.00_-;\-[$$-2C0A]\ * #,##0.00_-;_-[$$-2C0A]\ * &quot;-&quot;??_-;_-@_-"/>
    <numFmt numFmtId="174" formatCode="_-&quot;$&quot;* #,##0_-;\-&quot;$&quot;* #,##0_-;_-&quot;$&quot;* &quot;-&quot;??_-;_-@_-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6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i/>
      <sz val="10"/>
      <name val="Times New Roman"/>
      <family val="1"/>
    </font>
    <font>
      <b/>
      <i/>
      <sz val="10"/>
      <name val="Cancu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Cancun"/>
    </font>
    <font>
      <b/>
      <sz val="12"/>
      <name val="Times New Roman"/>
      <family val="1"/>
    </font>
    <font>
      <u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Calibri"/>
      <family val="2"/>
    </font>
    <font>
      <b/>
      <i/>
      <sz val="10"/>
      <name val="Cancun"/>
      <family val="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6" fillId="6" borderId="24" applyNumberFormat="0" applyFont="0" applyAlignment="0" applyProtection="0"/>
  </cellStyleXfs>
  <cellXfs count="154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168" fontId="0" fillId="0" borderId="0" xfId="0" applyNumberFormat="1"/>
    <xf numFmtId="0" fontId="5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1" xfId="0" applyFont="1" applyBorder="1" applyAlignment="1">
      <alignment horizontal="left"/>
    </xf>
    <xf numFmtId="0" fontId="0" fillId="0" borderId="0" xfId="0" applyBorder="1"/>
    <xf numFmtId="0" fontId="8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9" fillId="0" borderId="0" xfId="0" applyFont="1"/>
    <xf numFmtId="0" fontId="0" fillId="0" borderId="3" xfId="0" applyBorder="1"/>
    <xf numFmtId="0" fontId="8" fillId="0" borderId="0" xfId="0" applyFont="1" applyBorder="1"/>
    <xf numFmtId="0" fontId="17" fillId="0" borderId="0" xfId="0" applyFont="1" applyBorder="1"/>
    <xf numFmtId="166" fontId="3" fillId="0" borderId="0" xfId="0" applyNumberFormat="1" applyFont="1" applyBorder="1"/>
    <xf numFmtId="166" fontId="8" fillId="0" borderId="0" xfId="0" applyNumberFormat="1" applyFont="1" applyBorder="1"/>
    <xf numFmtId="166" fontId="0" fillId="0" borderId="0" xfId="0" applyNumberFormat="1" applyBorder="1"/>
    <xf numFmtId="0" fontId="0" fillId="0" borderId="9" xfId="0" applyBorder="1"/>
    <xf numFmtId="0" fontId="18" fillId="0" borderId="0" xfId="0" applyFont="1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164" fontId="25" fillId="0" borderId="0" xfId="2" applyFont="1"/>
    <xf numFmtId="164" fontId="0" fillId="0" borderId="0" xfId="0" applyNumberFormat="1"/>
    <xf numFmtId="10" fontId="25" fillId="0" borderId="0" xfId="3" applyNumberFormat="1" applyFont="1"/>
    <xf numFmtId="0" fontId="0" fillId="0" borderId="10" xfId="0" applyBorder="1"/>
    <xf numFmtId="0" fontId="0" fillId="0" borderId="2" xfId="0" applyBorder="1"/>
    <xf numFmtId="3" fontId="0" fillId="0" borderId="0" xfId="0" applyNumberFormat="1" applyAlignment="1">
      <alignment horizontal="right" wrapText="1"/>
    </xf>
    <xf numFmtId="10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3" fontId="25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2" xfId="0" applyFont="1" applyBorder="1"/>
    <xf numFmtId="0" fontId="0" fillId="0" borderId="0" xfId="0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27" fillId="0" borderId="0" xfId="0" applyFont="1"/>
    <xf numFmtId="164" fontId="26" fillId="4" borderId="0" xfId="2" applyFont="1" applyFill="1"/>
    <xf numFmtId="164" fontId="26" fillId="0" borderId="0" xfId="2" applyFont="1"/>
    <xf numFmtId="164" fontId="27" fillId="4" borderId="2" xfId="0" applyNumberFormat="1" applyFont="1" applyFill="1" applyBorder="1"/>
    <xf numFmtId="0" fontId="3" fillId="0" borderId="0" xfId="0" applyFont="1" applyFill="1"/>
    <xf numFmtId="0" fontId="0" fillId="4" borderId="2" xfId="0" applyFill="1" applyBorder="1"/>
    <xf numFmtId="172" fontId="25" fillId="4" borderId="2" xfId="1" applyNumberFormat="1" applyFont="1" applyFill="1" applyBorder="1" applyAlignment="1">
      <alignment horizontal="center"/>
    </xf>
    <xf numFmtId="0" fontId="29" fillId="0" borderId="0" xfId="0" applyFont="1"/>
    <xf numFmtId="0" fontId="16" fillId="0" borderId="4" xfId="0" applyNumberFormat="1" applyFont="1" applyFill="1" applyBorder="1" applyAlignment="1">
      <alignment horizontal="center" vertical="center"/>
    </xf>
    <xf numFmtId="167" fontId="0" fillId="0" borderId="0" xfId="0" applyNumberFormat="1"/>
    <xf numFmtId="167" fontId="8" fillId="0" borderId="0" xfId="0" applyNumberFormat="1" applyFont="1" applyBorder="1"/>
    <xf numFmtId="167" fontId="12" fillId="0" borderId="5" xfId="0" applyNumberFormat="1" applyFont="1" applyBorder="1"/>
    <xf numFmtId="167" fontId="0" fillId="0" borderId="7" xfId="0" applyNumberFormat="1" applyBorder="1" applyProtection="1">
      <protection locked="0"/>
    </xf>
    <xf numFmtId="167" fontId="12" fillId="3" borderId="13" xfId="0" applyNumberFormat="1" applyFont="1" applyFill="1" applyBorder="1"/>
    <xf numFmtId="167" fontId="8" fillId="3" borderId="14" xfId="0" applyNumberFormat="1" applyFont="1" applyFill="1" applyBorder="1"/>
    <xf numFmtId="0" fontId="12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9" fontId="13" fillId="0" borderId="2" xfId="0" applyNumberFormat="1" applyFont="1" applyFill="1" applyBorder="1" applyAlignment="1" applyProtection="1">
      <alignment horizontal="center" vertical="center"/>
      <protection locked="0"/>
    </xf>
    <xf numFmtId="14" fontId="13" fillId="0" borderId="2" xfId="0" applyNumberFormat="1" applyFont="1" applyFill="1" applyBorder="1" applyAlignment="1" applyProtection="1">
      <alignment horizontal="center" vertical="center"/>
      <protection locked="0"/>
    </xf>
    <xf numFmtId="169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167" fontId="22" fillId="5" borderId="2" xfId="0" applyNumberFormat="1" applyFont="1" applyFill="1" applyBorder="1" applyProtection="1">
      <protection locked="0"/>
    </xf>
    <xf numFmtId="167" fontId="27" fillId="0" borderId="2" xfId="0" applyNumberFormat="1" applyFont="1" applyFill="1" applyBorder="1" applyProtection="1">
      <protection locked="0"/>
    </xf>
    <xf numFmtId="167" fontId="0" fillId="0" borderId="11" xfId="0" applyNumberFormat="1" applyBorder="1" applyProtection="1">
      <protection locked="0"/>
    </xf>
    <xf numFmtId="167" fontId="12" fillId="5" borderId="4" xfId="0" applyNumberFormat="1" applyFont="1" applyFill="1" applyBorder="1"/>
    <xf numFmtId="167" fontId="22" fillId="5" borderId="12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7" fontId="12" fillId="0" borderId="4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169" fontId="13" fillId="0" borderId="0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>
      <alignment horizontal="center" vertical="center"/>
    </xf>
    <xf numFmtId="167" fontId="12" fillId="0" borderId="23" xfId="0" applyNumberFormat="1" applyFont="1" applyFill="1" applyBorder="1" applyAlignment="1">
      <alignment vertical="center"/>
    </xf>
    <xf numFmtId="167" fontId="22" fillId="0" borderId="23" xfId="0" applyNumberFormat="1" applyFont="1" applyFill="1" applyBorder="1" applyProtection="1">
      <protection locked="0"/>
    </xf>
    <xf numFmtId="0" fontId="27" fillId="0" borderId="0" xfId="0" applyFont="1" applyBorder="1" applyAlignment="1"/>
    <xf numFmtId="0" fontId="30" fillId="0" borderId="0" xfId="4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9" fontId="23" fillId="0" borderId="0" xfId="0" applyNumberFormat="1" applyFont="1" applyFill="1" applyBorder="1" applyAlignment="1" applyProtection="1">
      <alignment horizontal="center" vertical="center"/>
      <protection locked="0"/>
    </xf>
    <xf numFmtId="170" fontId="14" fillId="0" borderId="0" xfId="0" applyNumberFormat="1" applyFont="1" applyFill="1" applyBorder="1" applyAlignment="1" applyProtection="1">
      <alignment horizontal="center" vertical="center"/>
      <protection locked="0"/>
    </xf>
    <xf numFmtId="167" fontId="12" fillId="0" borderId="0" xfId="0" applyNumberFormat="1" applyFont="1" applyFill="1" applyBorder="1" applyAlignment="1">
      <alignment vertical="center"/>
    </xf>
    <xf numFmtId="173" fontId="15" fillId="0" borderId="2" xfId="2" applyNumberFormat="1" applyFont="1" applyBorder="1" applyAlignment="1">
      <alignment horizontal="right"/>
    </xf>
    <xf numFmtId="173" fontId="15" fillId="4" borderId="2" xfId="2" applyNumberFormat="1" applyFont="1" applyFill="1" applyBorder="1" applyAlignment="1">
      <alignment horizontal="right"/>
    </xf>
    <xf numFmtId="167" fontId="22" fillId="0" borderId="8" xfId="0" applyNumberFormat="1" applyFont="1" applyFill="1" applyBorder="1" applyProtection="1">
      <protection locked="0"/>
    </xf>
    <xf numFmtId="0" fontId="8" fillId="0" borderId="2" xfId="0" applyFont="1" applyBorder="1" applyAlignment="1">
      <alignment horizontal="center" vertical="center"/>
    </xf>
    <xf numFmtId="0" fontId="0" fillId="0" borderId="3" xfId="0" applyFill="1" applyBorder="1"/>
    <xf numFmtId="0" fontId="8" fillId="0" borderId="3" xfId="0" applyFont="1" applyFill="1" applyBorder="1"/>
    <xf numFmtId="0" fontId="8" fillId="0" borderId="0" xfId="0" applyFont="1" applyFill="1" applyBorder="1"/>
    <xf numFmtId="0" fontId="3" fillId="0" borderId="0" xfId="0" applyFont="1" applyFill="1" applyBorder="1"/>
    <xf numFmtId="171" fontId="19" fillId="5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7" fillId="0" borderId="0" xfId="0" applyFont="1" applyFill="1"/>
    <xf numFmtId="174" fontId="0" fillId="6" borderId="24" xfId="5" applyNumberFormat="1" applyFont="1"/>
    <xf numFmtId="0" fontId="0" fillId="6" borderId="24" xfId="5" applyFont="1"/>
    <xf numFmtId="0" fontId="19" fillId="0" borderId="2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67" fontId="27" fillId="0" borderId="0" xfId="0" applyNumberFormat="1" applyFont="1" applyFill="1" applyBorder="1" applyProtection="1">
      <protection locked="0"/>
    </xf>
    <xf numFmtId="0" fontId="21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left"/>
    </xf>
    <xf numFmtId="17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/>
    <xf numFmtId="0" fontId="0" fillId="0" borderId="12" xfId="0" applyBorder="1"/>
    <xf numFmtId="169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23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30" fillId="0" borderId="4" xfId="4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14" fillId="0" borderId="4" xfId="0" applyFont="1" applyFill="1" applyBorder="1" applyAlignment="1" applyProtection="1">
      <alignment horizontal="left"/>
      <protection locked="0"/>
    </xf>
    <xf numFmtId="0" fontId="14" fillId="0" borderId="12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0" fontId="27" fillId="4" borderId="12" xfId="0" applyFont="1" applyFill="1" applyBorder="1" applyAlignment="1">
      <alignment horizontal="center"/>
    </xf>
    <xf numFmtId="0" fontId="0" fillId="7" borderId="24" xfId="5" applyFont="1" applyFill="1" applyAlignment="1">
      <alignment horizontal="center"/>
    </xf>
    <xf numFmtId="0" fontId="0" fillId="6" borderId="24" xfId="5" applyFont="1" applyAlignment="1">
      <alignment horizontal="center"/>
    </xf>
    <xf numFmtId="0" fontId="0" fillId="6" borderId="25" xfId="5" applyFont="1" applyBorder="1" applyAlignment="1">
      <alignment horizontal="center"/>
    </xf>
    <xf numFmtId="0" fontId="0" fillId="6" borderId="26" xfId="5" applyFont="1" applyBorder="1" applyAlignment="1">
      <alignment horizontal="center"/>
    </xf>
  </cellXfs>
  <cellStyles count="6">
    <cellStyle name="Hipervínculo" xfId="4" builtinId="8"/>
    <cellStyle name="Millares" xfId="1" builtinId="3"/>
    <cellStyle name="Moneda" xfId="2" builtinId="4"/>
    <cellStyle name="Normal" xfId="0" builtinId="0"/>
    <cellStyle name="Notas" xfId="5" builtinId="10"/>
    <cellStyle name="Porcentaje" xfId="3" builtinId="5"/>
  </cellStyles>
  <dxfs count="18"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b/>
        <i/>
        <color theme="0"/>
      </font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14</xdr:col>
      <xdr:colOff>828675</xdr:colOff>
      <xdr:row>52</xdr:row>
      <xdr:rowOff>104775</xdr:rowOff>
    </xdr:to>
    <xdr:pic>
      <xdr:nvPicPr>
        <xdr:cNvPr id="1084" name="3 Imagen" descr="HOJA_MEMBRE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024"/>
        <a:stretch>
          <a:fillRect/>
        </a:stretch>
      </xdr:blipFill>
      <xdr:spPr bwMode="auto">
        <a:xfrm>
          <a:off x="142875" y="10620375"/>
          <a:ext cx="110013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14</xdr:col>
      <xdr:colOff>857250</xdr:colOff>
      <xdr:row>7</xdr:row>
      <xdr:rowOff>0</xdr:rowOff>
    </xdr:to>
    <xdr:pic>
      <xdr:nvPicPr>
        <xdr:cNvPr id="1085" name="2 Imagen" descr="HOJA_MEMBRE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62"/>
        <a:stretch>
          <a:fillRect/>
        </a:stretch>
      </xdr:blipFill>
      <xdr:spPr bwMode="auto">
        <a:xfrm>
          <a:off x="933450" y="95250"/>
          <a:ext cx="110299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showGridLines="0" tabSelected="1" zoomScaleNormal="100" workbookViewId="0">
      <pane ySplit="10" topLeftCell="A11" activePane="bottomLeft" state="frozen"/>
      <selection pane="bottomLeft" activeCell="N30" sqref="N30"/>
    </sheetView>
  </sheetViews>
  <sheetFormatPr baseColWidth="10" defaultRowHeight="15"/>
  <cols>
    <col min="1" max="1" width="2.140625" customWidth="1"/>
    <col min="2" max="3" width="5" hidden="1" customWidth="1"/>
    <col min="4" max="4" width="11.85546875" hidden="1" customWidth="1"/>
    <col min="5" max="5" width="22.85546875" customWidth="1"/>
    <col min="7" max="7" width="2.85546875" customWidth="1"/>
    <col min="8" max="8" width="15" customWidth="1"/>
    <col min="9" max="9" width="14.85546875" bestFit="1" customWidth="1"/>
    <col min="10" max="10" width="18.140625" customWidth="1"/>
    <col min="11" max="11" width="16.5703125" bestFit="1" customWidth="1"/>
    <col min="12" max="12" width="15" bestFit="1" customWidth="1"/>
    <col min="13" max="13" width="16.85546875" bestFit="1" customWidth="1"/>
    <col min="14" max="14" width="19" bestFit="1" customWidth="1"/>
    <col min="15" max="15" width="14" customWidth="1"/>
    <col min="16" max="16" width="2.7109375" customWidth="1"/>
    <col min="17" max="17" width="2.5703125" customWidth="1"/>
    <col min="18" max="18" width="11.140625" customWidth="1"/>
  </cols>
  <sheetData>
    <row r="1" spans="5:18" ht="7.5" customHeight="1"/>
    <row r="3" spans="5:18" ht="19.5" customHeight="1">
      <c r="E3" s="21"/>
      <c r="F3" s="9"/>
      <c r="G3" s="9"/>
      <c r="H3" s="53" t="str">
        <f>IF(H21="SI",IF($E$19=Hoja2!$AE$19,Hoja2!$AF$19,Hoja2!$AF$21),"")</f>
        <v/>
      </c>
      <c r="I3" s="53" t="str">
        <f>IF(I21="SI",IF($E$19=Hoja2!$AE$19,Hoja2!$AF$19,Hoja2!$AF$21),"")</f>
        <v/>
      </c>
      <c r="J3" s="53" t="str">
        <f>IF(J21="SI",IF($E$19=Hoja2!$AE$19,Hoja2!$AF$19,Hoja2!$AF$21),"")</f>
        <v/>
      </c>
      <c r="K3" s="53" t="str">
        <f>IF(K21="SI",IF($E$19=Hoja2!$AE$19,Hoja2!$AF$19,Hoja2!$AF$21),"")</f>
        <v/>
      </c>
      <c r="L3" s="53" t="str">
        <f>IF(L21="SI",IF($E$19=Hoja2!$AE$19,Hoja2!$AF$19,Hoja2!$AF$21),"")</f>
        <v/>
      </c>
      <c r="M3" s="53" t="str">
        <f>IF(M20="SI",IF($E$19=Hoja2!$AE$19,Hoja2!$AF$19,Hoja2!$AF$21),"")</f>
        <v/>
      </c>
      <c r="Q3" s="1"/>
      <c r="R3" s="1"/>
    </row>
    <row r="8" spans="5:18" ht="20.25">
      <c r="E8" s="138" t="s">
        <v>129</v>
      </c>
      <c r="F8" s="138"/>
      <c r="G8" s="138"/>
      <c r="H8" s="138"/>
      <c r="I8" s="138"/>
      <c r="J8" s="138"/>
      <c r="K8" s="138"/>
      <c r="L8" s="138"/>
      <c r="M8" s="138"/>
      <c r="N8" s="138"/>
      <c r="O8" s="138"/>
      <c r="Q8" s="1"/>
      <c r="R8" s="1"/>
    </row>
    <row r="9" spans="5:18" ht="6.75" customHeight="1"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1"/>
      <c r="R9" s="1"/>
    </row>
    <row r="10" spans="5:18" ht="20.25">
      <c r="E10" s="138" t="s">
        <v>130</v>
      </c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Q10" s="4"/>
      <c r="R10" s="5"/>
    </row>
    <row r="11" spans="5:18" ht="19.5">
      <c r="E11" s="6"/>
      <c r="F11" s="7"/>
      <c r="G11" s="7"/>
      <c r="H11" s="7"/>
      <c r="I11" s="7"/>
      <c r="J11" s="7"/>
      <c r="K11" s="7"/>
      <c r="Q11" s="4"/>
      <c r="R11" s="4"/>
    </row>
    <row r="12" spans="5:18" ht="18.75">
      <c r="F12" s="39"/>
      <c r="G12" s="39"/>
      <c r="H12" s="141" t="s">
        <v>3</v>
      </c>
      <c r="I12" s="141"/>
      <c r="J12" s="141"/>
      <c r="K12" s="141"/>
      <c r="L12" s="141"/>
      <c r="M12" s="141"/>
      <c r="N12" s="40" t="s">
        <v>4</v>
      </c>
      <c r="O12" s="8"/>
      <c r="Q12" s="1"/>
      <c r="R12" s="1"/>
    </row>
    <row r="13" spans="5:18">
      <c r="I13" s="9"/>
      <c r="J13" s="9"/>
      <c r="K13" s="9"/>
      <c r="L13" s="9"/>
      <c r="M13" s="9"/>
      <c r="N13" s="9"/>
      <c r="O13" s="9"/>
      <c r="Q13" s="1"/>
      <c r="R13" s="1"/>
    </row>
    <row r="14" spans="5:18" ht="20.100000000000001" customHeight="1">
      <c r="E14" s="129" t="s">
        <v>28</v>
      </c>
      <c r="F14" s="27" t="s">
        <v>92</v>
      </c>
      <c r="H14" s="139"/>
      <c r="I14" s="140"/>
      <c r="J14" s="9"/>
      <c r="L14" s="9"/>
      <c r="M14" s="9"/>
      <c r="N14" s="9"/>
      <c r="O14" s="9"/>
      <c r="Q14" s="1"/>
      <c r="R14" s="1"/>
    </row>
    <row r="15" spans="5:18" ht="20.100000000000001" customHeight="1">
      <c r="E15" s="130"/>
      <c r="F15" s="27" t="s">
        <v>29</v>
      </c>
      <c r="H15" s="139"/>
      <c r="I15" s="140"/>
      <c r="J15" s="9"/>
      <c r="L15" s="9"/>
      <c r="M15" s="9"/>
      <c r="N15" s="9"/>
      <c r="O15" s="9"/>
      <c r="Q15" s="1"/>
      <c r="R15" s="1"/>
    </row>
    <row r="16" spans="5:18" ht="20.100000000000001" customHeight="1">
      <c r="E16" s="131"/>
      <c r="F16" s="27" t="s">
        <v>29</v>
      </c>
      <c r="H16" s="139"/>
      <c r="I16" s="140"/>
      <c r="J16" s="9"/>
      <c r="L16" s="9"/>
      <c r="M16" s="9"/>
      <c r="N16" s="9"/>
      <c r="O16" s="9"/>
      <c r="Q16" s="1"/>
      <c r="R16" s="1"/>
    </row>
    <row r="17" spans="2:24">
      <c r="E17" s="21"/>
      <c r="F17" s="9"/>
      <c r="G17" s="9"/>
      <c r="H17" s="9"/>
      <c r="I17" s="9"/>
      <c r="J17" s="9"/>
      <c r="K17" s="9"/>
      <c r="L17" s="9"/>
      <c r="M17" s="9"/>
      <c r="N17" s="9"/>
      <c r="O17" s="9"/>
      <c r="Q17" s="1"/>
      <c r="R17" s="1"/>
    </row>
    <row r="18" spans="2:24">
      <c r="E18" s="21"/>
      <c r="F18" s="9"/>
      <c r="G18" s="9"/>
      <c r="M18" s="9"/>
      <c r="Q18" s="1"/>
      <c r="R18" s="1"/>
      <c r="X18" s="25"/>
    </row>
    <row r="19" spans="2:24">
      <c r="E19" s="127" t="s">
        <v>138</v>
      </c>
      <c r="F19" s="98" t="s">
        <v>128</v>
      </c>
      <c r="G19" s="48"/>
      <c r="H19" s="103" t="s">
        <v>133</v>
      </c>
      <c r="I19" s="103" t="s">
        <v>134</v>
      </c>
      <c r="J19" s="103" t="s">
        <v>135</v>
      </c>
      <c r="K19" s="103" t="s">
        <v>136</v>
      </c>
      <c r="L19" s="103" t="s">
        <v>137</v>
      </c>
      <c r="M19" s="9"/>
      <c r="Q19" s="1"/>
      <c r="R19" s="1"/>
      <c r="V19" s="24"/>
      <c r="W19" s="23"/>
    </row>
    <row r="20" spans="2:24">
      <c r="E20" s="128"/>
      <c r="F20" s="81" t="s">
        <v>132</v>
      </c>
      <c r="G20" s="48"/>
      <c r="H20" s="11">
        <v>43795</v>
      </c>
      <c r="I20" s="11">
        <v>43796</v>
      </c>
      <c r="J20" s="11">
        <v>43797</v>
      </c>
      <c r="K20" s="11">
        <v>43798</v>
      </c>
      <c r="L20" s="11">
        <v>43799</v>
      </c>
      <c r="M20" s="9"/>
      <c r="Q20" s="1"/>
      <c r="R20" s="1"/>
      <c r="S20" s="12"/>
    </row>
    <row r="21" spans="2:24" s="71" customFormat="1">
      <c r="E21" s="21"/>
      <c r="F21" s="21"/>
      <c r="G21" s="21"/>
      <c r="H21" s="104"/>
      <c r="I21" s="104"/>
      <c r="J21" s="104"/>
      <c r="K21" s="104"/>
      <c r="L21" s="104"/>
      <c r="M21" s="99"/>
      <c r="N21" s="100"/>
      <c r="O21" s="101"/>
      <c r="Q21" s="102"/>
      <c r="R21" s="102"/>
    </row>
    <row r="22" spans="2:24" ht="15.75">
      <c r="E22" s="22"/>
      <c r="F22" s="9"/>
      <c r="G22" s="9"/>
      <c r="H22" s="9"/>
      <c r="I22" s="9"/>
      <c r="J22" s="9"/>
      <c r="K22" s="9"/>
      <c r="L22" s="9"/>
      <c r="M22" s="117" t="s">
        <v>120</v>
      </c>
      <c r="N22" s="118"/>
      <c r="O22" s="9"/>
      <c r="P22" s="1"/>
      <c r="Q22" s="1"/>
    </row>
    <row r="23" spans="2:24" ht="30" customHeight="1">
      <c r="B23" t="s">
        <v>19</v>
      </c>
      <c r="E23" s="129" t="s">
        <v>11</v>
      </c>
      <c r="F23" s="132" t="s">
        <v>121</v>
      </c>
      <c r="G23" s="133"/>
      <c r="H23" s="133"/>
      <c r="I23" s="134"/>
      <c r="J23" s="65" t="s">
        <v>12</v>
      </c>
      <c r="K23" s="66" t="s">
        <v>13</v>
      </c>
      <c r="L23" s="67" t="s">
        <v>14</v>
      </c>
      <c r="M23" s="64" t="s">
        <v>139</v>
      </c>
      <c r="N23" s="64" t="s">
        <v>140</v>
      </c>
      <c r="P23" s="1"/>
      <c r="Q23" s="1"/>
    </row>
    <row r="24" spans="2:24">
      <c r="B24" t="s">
        <v>23</v>
      </c>
      <c r="C24" t="b">
        <v>0</v>
      </c>
      <c r="D24" t="b">
        <f t="shared" ref="D24" si="0">IF(F24&lt;&gt;"",TRUE,FALSE)</f>
        <v>0</v>
      </c>
      <c r="E24" s="130"/>
      <c r="F24" s="121"/>
      <c r="G24" s="122"/>
      <c r="H24" s="122"/>
      <c r="I24" s="123"/>
      <c r="J24" s="68"/>
      <c r="K24" s="69"/>
      <c r="L24" s="57" t="str">
        <f>IF(K24="","",DATEDIF(K24,$H$20,"y"))</f>
        <v/>
      </c>
      <c r="M24" s="73"/>
      <c r="N24" s="73"/>
      <c r="P24" s="1"/>
      <c r="Q24" s="1"/>
    </row>
    <row r="25" spans="2:24">
      <c r="B25" t="s">
        <v>24</v>
      </c>
      <c r="E25" s="130"/>
      <c r="F25" s="112" t="s">
        <v>156</v>
      </c>
      <c r="G25" s="108"/>
      <c r="H25" s="108"/>
      <c r="I25" s="109"/>
      <c r="J25" s="125" t="s">
        <v>157</v>
      </c>
      <c r="K25" s="126"/>
      <c r="L25" s="111" t="s">
        <v>17</v>
      </c>
      <c r="M25" s="110"/>
      <c r="N25" s="110"/>
      <c r="P25" s="1"/>
      <c r="Q25" s="1"/>
    </row>
    <row r="26" spans="2:24">
      <c r="B26" t="s">
        <v>26</v>
      </c>
      <c r="C26" s="1"/>
      <c r="E26" s="130"/>
      <c r="F26" s="135"/>
      <c r="G26" s="136"/>
      <c r="H26" s="136"/>
      <c r="I26" s="137"/>
      <c r="J26" s="70" t="s">
        <v>19</v>
      </c>
      <c r="K26" s="116"/>
      <c r="L26" s="113"/>
      <c r="M26" s="58"/>
      <c r="N26" s="58"/>
      <c r="O26" s="58"/>
      <c r="Q26" s="1"/>
      <c r="R26" s="1"/>
    </row>
    <row r="27" spans="2:24">
      <c r="C27" s="1"/>
      <c r="E27" s="131"/>
      <c r="F27" s="112" t="s">
        <v>158</v>
      </c>
      <c r="G27" s="114"/>
      <c r="H27" s="114"/>
      <c r="I27" s="115"/>
      <c r="J27" s="114"/>
      <c r="K27" s="114"/>
      <c r="L27" s="115"/>
      <c r="M27" s="80" t="s">
        <v>122</v>
      </c>
      <c r="N27" s="72">
        <f>SUM(M24:N24)</f>
        <v>0</v>
      </c>
      <c r="Q27" s="1"/>
    </row>
    <row r="28" spans="2:24">
      <c r="B28" t="s">
        <v>159</v>
      </c>
      <c r="C28" s="1"/>
      <c r="E28" s="82"/>
      <c r="F28" s="90"/>
      <c r="G28" s="91"/>
      <c r="H28" s="91"/>
      <c r="I28" s="91"/>
      <c r="J28" s="92"/>
      <c r="K28" s="84"/>
      <c r="L28" s="93"/>
      <c r="M28" s="94"/>
      <c r="N28" s="97"/>
      <c r="O28" s="21"/>
      <c r="Q28" s="1"/>
    </row>
    <row r="29" spans="2:24">
      <c r="B29" t="s">
        <v>160</v>
      </c>
      <c r="F29" s="71"/>
      <c r="G29" s="71"/>
      <c r="H29" s="71"/>
      <c r="I29" s="71"/>
      <c r="J29" s="71"/>
      <c r="K29" s="71"/>
      <c r="M29" s="58"/>
      <c r="N29" s="13"/>
      <c r="O29" s="58"/>
      <c r="Q29" s="1"/>
    </row>
    <row r="30" spans="2:24" ht="27">
      <c r="C30" s="1"/>
      <c r="E30" s="129" t="s">
        <v>21</v>
      </c>
      <c r="F30" s="132" t="str">
        <f>+F23</f>
        <v>Nombre y Apellido</v>
      </c>
      <c r="G30" s="133"/>
      <c r="H30" s="133"/>
      <c r="I30" s="134"/>
      <c r="J30" s="65" t="s">
        <v>22</v>
      </c>
      <c r="K30" s="66" t="s">
        <v>13</v>
      </c>
      <c r="L30" s="67" t="s">
        <v>14</v>
      </c>
      <c r="M30" s="64" t="s">
        <v>139</v>
      </c>
      <c r="N30" s="64" t="s">
        <v>140</v>
      </c>
      <c r="P30" s="1"/>
    </row>
    <row r="31" spans="2:24">
      <c r="C31" t="b">
        <v>0</v>
      </c>
      <c r="D31" t="b">
        <f t="shared" ref="D31:D32" si="1">IF(F31&lt;&gt;"",TRUE,FALSE)</f>
        <v>0</v>
      </c>
      <c r="E31" s="130"/>
      <c r="F31" s="121"/>
      <c r="G31" s="122"/>
      <c r="H31" s="122"/>
      <c r="I31" s="123"/>
      <c r="J31" s="68"/>
      <c r="K31" s="69"/>
      <c r="L31" s="57" t="str">
        <f>IF(K31="","",DATEDIF(K31,$H$20,"y"))</f>
        <v/>
      </c>
      <c r="M31" s="73"/>
      <c r="N31" s="73"/>
      <c r="P31" s="1"/>
    </row>
    <row r="32" spans="2:24">
      <c r="C32" t="b">
        <v>0</v>
      </c>
      <c r="D32" t="b">
        <f t="shared" si="1"/>
        <v>0</v>
      </c>
      <c r="E32" s="130"/>
      <c r="F32" s="121"/>
      <c r="G32" s="122"/>
      <c r="H32" s="122"/>
      <c r="I32" s="123"/>
      <c r="J32" s="68"/>
      <c r="K32" s="68"/>
      <c r="L32" s="69" t="str">
        <f>IF(K32="","",DATEDIF(K32,$H$20,"y"))</f>
        <v/>
      </c>
      <c r="M32" s="57" t="str">
        <f>IF(K32="","",IF(AND(L32&lt;=3),"Sin Cargo",$M$24))</f>
        <v/>
      </c>
      <c r="N32" s="73" t="str">
        <f>IF(F32="","",IF(E20=Hoja2!$AE$19,IF(D32=FALSE,"",IF(AND(4&lt;L32,L32&lt;=12),Hoja2!$AH$18,IF(AND(L32&lt;=4),"Sin Cargo",IF(12&lt;=L32,Hoja2!$AG$18,0)))),IF(D32=FALSE,"",IF(AND(4&lt;L32,L32&lt;=12),Hoja2!$AH$18,IF(AND(L32&lt;=4),"Sin Cargo",IF(12&lt;=L32,Hoja2!$AG$18,0))))))</f>
        <v/>
      </c>
      <c r="P32" s="1"/>
    </row>
    <row r="33" spans="3:18">
      <c r="C33" t="b">
        <v>0</v>
      </c>
      <c r="E33" s="131"/>
      <c r="F33" s="121"/>
      <c r="G33" s="122"/>
      <c r="H33" s="122"/>
      <c r="I33" s="123"/>
      <c r="J33" s="68"/>
      <c r="K33" s="69"/>
      <c r="L33" s="57" t="str">
        <f>IF(K33="","",DATEDIF(K33,$H$20,"y"))</f>
        <v/>
      </c>
      <c r="M33" s="80" t="s">
        <v>123</v>
      </c>
      <c r="N33" s="72">
        <f>SUM(M31:N32)</f>
        <v>0</v>
      </c>
      <c r="P33" s="4"/>
    </row>
    <row r="34" spans="3:18">
      <c r="E34" s="82"/>
      <c r="F34" s="83"/>
      <c r="G34" s="83"/>
      <c r="H34" s="83"/>
      <c r="I34" s="83"/>
      <c r="J34" s="84"/>
      <c r="K34" s="85"/>
      <c r="L34" s="86"/>
      <c r="M34" s="87"/>
      <c r="N34" s="88"/>
      <c r="P34" s="4"/>
    </row>
    <row r="35" spans="3:18" ht="15.75">
      <c r="E35" s="15"/>
      <c r="F35" s="9"/>
      <c r="G35" s="9"/>
      <c r="H35" s="9"/>
      <c r="I35" s="9"/>
      <c r="J35" s="9"/>
      <c r="K35" s="9"/>
      <c r="L35" s="9"/>
      <c r="M35" s="75" t="s">
        <v>25</v>
      </c>
      <c r="N35" s="76">
        <f>+N27+N33</f>
        <v>0</v>
      </c>
      <c r="P35" s="16"/>
      <c r="Q35" s="16"/>
    </row>
    <row r="36" spans="3:18">
      <c r="F36" s="9"/>
      <c r="G36" s="9"/>
      <c r="H36" s="9"/>
      <c r="I36" s="9"/>
      <c r="J36" s="9"/>
      <c r="K36" s="9"/>
      <c r="L36" s="9"/>
      <c r="M36" s="60" t="s">
        <v>41</v>
      </c>
      <c r="N36" s="74">
        <v>0</v>
      </c>
      <c r="Q36" s="16"/>
      <c r="R36" s="16"/>
    </row>
    <row r="37" spans="3:18" ht="15.75" thickBot="1">
      <c r="M37" s="60" t="s">
        <v>94</v>
      </c>
      <c r="N37" s="61">
        <v>0</v>
      </c>
      <c r="Q37" s="16"/>
      <c r="R37" s="16"/>
    </row>
    <row r="38" spans="3:18" ht="15.75" thickBot="1">
      <c r="M38" s="62" t="s">
        <v>27</v>
      </c>
      <c r="N38" s="63">
        <f>SUM(N35:N37)</f>
        <v>0</v>
      </c>
      <c r="Q38" s="17"/>
      <c r="R38" s="17"/>
    </row>
    <row r="39" spans="3:18" ht="8.25" customHeight="1">
      <c r="E39" s="56"/>
      <c r="M39" s="59"/>
      <c r="Q39" s="17"/>
      <c r="R39" s="17"/>
    </row>
    <row r="40" spans="3:18">
      <c r="E40" s="105" t="s">
        <v>147</v>
      </c>
      <c r="M40" s="59"/>
      <c r="N40" s="9"/>
      <c r="Q40" s="17"/>
      <c r="R40" s="17"/>
    </row>
    <row r="41" spans="3:18">
      <c r="E41" s="56" t="s">
        <v>141</v>
      </c>
      <c r="F41" t="s">
        <v>142</v>
      </c>
      <c r="M41" s="59"/>
      <c r="N41" s="9"/>
      <c r="O41" s="9"/>
      <c r="Q41" s="17"/>
      <c r="R41" s="17"/>
    </row>
    <row r="42" spans="3:18">
      <c r="E42" s="56" t="s">
        <v>143</v>
      </c>
      <c r="F42" t="s">
        <v>144</v>
      </c>
      <c r="M42" s="14"/>
      <c r="N42" s="9"/>
      <c r="O42" s="9"/>
      <c r="P42" s="9"/>
      <c r="Q42" s="17"/>
      <c r="R42" s="17"/>
    </row>
    <row r="43" spans="3:18">
      <c r="E43" s="56" t="s">
        <v>145</v>
      </c>
      <c r="F43" t="s">
        <v>146</v>
      </c>
      <c r="M43" s="9"/>
      <c r="N43" s="9"/>
      <c r="O43" s="9"/>
      <c r="P43" s="18"/>
      <c r="Q43" s="1"/>
      <c r="R43" s="1"/>
    </row>
    <row r="44" spans="3:18" ht="15.75" thickBot="1">
      <c r="E44" s="89"/>
      <c r="G44" s="89"/>
      <c r="H44" s="89"/>
      <c r="J44" s="89"/>
      <c r="K44" s="124"/>
      <c r="L44" s="124"/>
      <c r="M44" s="9"/>
      <c r="N44" s="9"/>
      <c r="O44" s="9"/>
      <c r="P44" s="18"/>
      <c r="Q44" s="1"/>
      <c r="R44" s="1"/>
    </row>
    <row r="45" spans="3:18" ht="20.100000000000001" customHeight="1" thickTop="1">
      <c r="E45" s="119" t="s">
        <v>95</v>
      </c>
      <c r="F45" s="120"/>
      <c r="G45" s="41"/>
      <c r="H45" s="41"/>
      <c r="I45" s="41"/>
      <c r="J45" s="42"/>
      <c r="K45" s="9"/>
      <c r="L45" s="9"/>
      <c r="M45" s="9"/>
      <c r="O45" s="9"/>
      <c r="P45" s="9"/>
      <c r="Q45" s="1"/>
      <c r="R45" s="1"/>
    </row>
    <row r="46" spans="3:18" ht="20.100000000000001" customHeight="1">
      <c r="E46" s="43"/>
      <c r="F46" s="9" t="s">
        <v>96</v>
      </c>
      <c r="G46" s="9"/>
      <c r="H46" s="9" t="s">
        <v>131</v>
      </c>
      <c r="I46" s="9"/>
      <c r="J46" s="44"/>
      <c r="K46" s="9"/>
      <c r="L46" s="78"/>
      <c r="M46" s="78"/>
      <c r="N46" s="78"/>
      <c r="O46" s="9"/>
      <c r="P46" s="9"/>
      <c r="Q46" s="1"/>
      <c r="R46" s="1"/>
    </row>
    <row r="47" spans="3:18" ht="20.100000000000001" customHeight="1">
      <c r="E47" s="43"/>
      <c r="F47" s="9" t="s">
        <v>91</v>
      </c>
      <c r="G47" s="9"/>
      <c r="H47" s="9" t="s">
        <v>98</v>
      </c>
      <c r="I47" s="9"/>
      <c r="J47" s="44"/>
      <c r="K47" s="9"/>
      <c r="L47" s="77" t="s">
        <v>100</v>
      </c>
      <c r="M47" s="79"/>
      <c r="N47" s="79"/>
      <c r="O47" s="9"/>
      <c r="P47" s="9"/>
      <c r="Q47" s="1"/>
      <c r="R47" s="1"/>
    </row>
    <row r="48" spans="3:18" ht="20.100000000000001" customHeight="1">
      <c r="E48" s="43"/>
      <c r="F48" s="9" t="s">
        <v>97</v>
      </c>
      <c r="G48" s="9"/>
      <c r="H48" s="9" t="s">
        <v>99</v>
      </c>
      <c r="I48" s="9"/>
      <c r="J48" s="44"/>
      <c r="K48" s="20"/>
      <c r="L48" s="77"/>
      <c r="M48" s="77"/>
      <c r="O48" s="9"/>
      <c r="P48" s="9"/>
      <c r="Q48" s="1"/>
      <c r="R48" s="1"/>
    </row>
    <row r="49" spans="5:10" ht="15.75" thickBot="1">
      <c r="E49" s="45"/>
      <c r="F49" s="46"/>
      <c r="G49" s="46"/>
      <c r="H49" s="46"/>
      <c r="I49" s="46"/>
      <c r="J49" s="47"/>
    </row>
    <row r="50" spans="5:10" ht="15.75" thickTop="1"/>
  </sheetData>
  <mergeCells count="21">
    <mergeCell ref="E8:O8"/>
    <mergeCell ref="E10:O10"/>
    <mergeCell ref="H16:I16"/>
    <mergeCell ref="H12:M12"/>
    <mergeCell ref="E14:E16"/>
    <mergeCell ref="H14:I14"/>
    <mergeCell ref="H15:I15"/>
    <mergeCell ref="E19:E20"/>
    <mergeCell ref="E23:E27"/>
    <mergeCell ref="F23:I23"/>
    <mergeCell ref="E30:E33"/>
    <mergeCell ref="F30:I30"/>
    <mergeCell ref="F31:I31"/>
    <mergeCell ref="F32:I32"/>
    <mergeCell ref="F33:I33"/>
    <mergeCell ref="F26:I26"/>
    <mergeCell ref="M22:N22"/>
    <mergeCell ref="E45:F45"/>
    <mergeCell ref="F24:I24"/>
    <mergeCell ref="K44:L44"/>
    <mergeCell ref="J25:K25"/>
  </mergeCells>
  <phoneticPr fontId="0" type="noConversion"/>
  <conditionalFormatting sqref="H21:L21">
    <cfRule type="cellIs" dxfId="17" priority="40" operator="equal">
      <formula>"SI"</formula>
    </cfRule>
  </conditionalFormatting>
  <conditionalFormatting sqref="N36">
    <cfRule type="cellIs" dxfId="16" priority="36" operator="equal">
      <formula>0</formula>
    </cfRule>
  </conditionalFormatting>
  <conditionalFormatting sqref="N37">
    <cfRule type="cellIs" dxfId="15" priority="35" operator="equal">
      <formula>0</formula>
    </cfRule>
  </conditionalFormatting>
  <conditionalFormatting sqref="F28:I28 F26:I26 K28 K26">
    <cfRule type="expression" dxfId="14" priority="30">
      <formula>F26&lt;&gt;""</formula>
    </cfRule>
  </conditionalFormatting>
  <conditionalFormatting sqref="F31:I31 F33:I34">
    <cfRule type="expression" dxfId="13" priority="29">
      <formula>F31&lt;&gt;""</formula>
    </cfRule>
  </conditionalFormatting>
  <conditionalFormatting sqref="K31 K33:K34">
    <cfRule type="expression" dxfId="12" priority="26">
      <formula>K31&lt;&gt;""</formula>
    </cfRule>
  </conditionalFormatting>
  <conditionalFormatting sqref="L31 L33:L34">
    <cfRule type="expression" dxfId="11" priority="22">
      <formula>L31&lt;&gt;""</formula>
    </cfRule>
  </conditionalFormatting>
  <conditionalFormatting sqref="J31">
    <cfRule type="expression" dxfId="10" priority="21">
      <formula>J31&lt;&gt;""</formula>
    </cfRule>
  </conditionalFormatting>
  <conditionalFormatting sqref="J32:J34">
    <cfRule type="expression" dxfId="9" priority="20">
      <formula>J32&lt;&gt;""</formula>
    </cfRule>
  </conditionalFormatting>
  <conditionalFormatting sqref="H14:I14">
    <cfRule type="expression" dxfId="8" priority="11">
      <formula>H14&lt;&gt;""</formula>
    </cfRule>
  </conditionalFormatting>
  <conditionalFormatting sqref="H15:I15">
    <cfRule type="expression" dxfId="7" priority="10">
      <formula>H15&lt;&gt;""</formula>
    </cfRule>
  </conditionalFormatting>
  <conditionalFormatting sqref="H16:I16">
    <cfRule type="expression" dxfId="6" priority="9">
      <formula>H16&lt;&gt;""</formula>
    </cfRule>
  </conditionalFormatting>
  <conditionalFormatting sqref="F32:I32">
    <cfRule type="expression" dxfId="5" priority="8">
      <formula>F32&lt;&gt;""</formula>
    </cfRule>
  </conditionalFormatting>
  <conditionalFormatting sqref="L32">
    <cfRule type="expression" dxfId="4" priority="6">
      <formula>L32&lt;&gt;""</formula>
    </cfRule>
  </conditionalFormatting>
  <conditionalFormatting sqref="M32">
    <cfRule type="expression" dxfId="3" priority="5">
      <formula>M32&lt;&gt;""</formula>
    </cfRule>
  </conditionalFormatting>
  <conditionalFormatting sqref="K32">
    <cfRule type="expression" dxfId="2" priority="4">
      <formula>K32&lt;&gt;""</formula>
    </cfRule>
  </conditionalFormatting>
  <conditionalFormatting sqref="N32">
    <cfRule type="expression" dxfId="1" priority="1">
      <formula>$F32&lt;&gt;""</formula>
    </cfRule>
    <cfRule type="cellIs" dxfId="0" priority="2" operator="equal">
      <formula>0</formula>
    </cfRule>
  </conditionalFormatting>
  <dataValidations xWindow="852" yWindow="569" count="12">
    <dataValidation allowBlank="1" showInputMessage="1" showErrorMessage="1" promptTitle="TOTAL" prompt="Calculo automatico" sqref="N27:N28 N38 N33:N35"/>
    <dataValidation allowBlank="1" showInputMessage="1" showErrorMessage="1" promptTitle="EDAD" prompt="NO MODIFICAR_x000a_Formula Automatica" sqref="L31:L34 L24"/>
    <dataValidation allowBlank="1" showInputMessage="1" showErrorMessage="1" promptTitle="FECHA NACIMIENTO" prompt="DATO OBLIGATORIO_x000a_Necesario para el calculo de los minimos de EDAD, para los SIN CARGO y DESCUENTOS" sqref="K31:K34 K24"/>
    <dataValidation type="list" allowBlank="1" showInputMessage="1" showErrorMessage="1" promptTitle="ACTIVIDADES DEPORTIVAS" prompt="Despliga el listado de las distintas diciplinas deportivas a realizar" sqref="H14:H16">
      <formula1>DEPORTES</formula1>
    </dataValidation>
    <dataValidation type="list" allowBlank="1" showInputMessage="1" showErrorMessage="1" sqref="C8:D8">
      <formula1>NUM</formula1>
    </dataValidation>
    <dataValidation type="list" allowBlank="1" showInputMessage="1" showErrorMessage="1" sqref="C9:D9">
      <formula1>TIPO</formula1>
    </dataValidation>
    <dataValidation type="list" allowBlank="1" showInputMessage="1" showErrorMessage="1" sqref="C11:D11">
      <formula1>AÑO</formula1>
    </dataValidation>
    <dataValidation type="list" allowBlank="1" showInputMessage="1" showErrorMessage="1" sqref="C10:D10">
      <formula1>PCIAS</formula1>
    </dataValidation>
    <dataValidation allowBlank="1" showInputMessage="1" showErrorMessage="1" promptTitle="APELLIDO Y NOMBRE" prompt="DATO OBLIGATORIO_x000a_Necesario para que se realicen los calculos de &quot;ALOJAMIENTO&quot;, &quot;MOVILIDAD&quot; y  &quot;COSTO ACOMPAÑANTE&quot;" sqref="F31:I34"/>
    <dataValidation allowBlank="1" showInputMessage="1" showErrorMessage="1" promptTitle="APELLIDO Y NOMBRE" prompt="DATO OBLIGATORIO_x000a_Necesario para que se realicen los calculos de &quot;ALOJAMIENTO&quot;, &quot;MOVILIDAD&quot; y  &quot;COSTO PARTICIPANTE&quot;" sqref="F24:I24"/>
    <dataValidation type="list" allowBlank="1" showInputMessage="1" showErrorMessage="1" promptTitle="TIPOS DE DOCUMENTOS" prompt="Desplega los distintos tipos de documentos" sqref="J26">
      <formula1>$B$23:$B$27</formula1>
    </dataValidation>
    <dataValidation type="list" allowBlank="1" showInputMessage="1" showErrorMessage="1" sqref="J27">
      <formula1>$B$27:$B$29</formula1>
    </dataValidation>
  </dataValidations>
  <printOptions horizontalCentered="1" verticalCentered="1"/>
  <pageMargins left="0.78740157480314965" right="0" top="0" bottom="0" header="0" footer="0.31496062992125984"/>
  <pageSetup paperSize="9" scale="66" fitToWidth="58" orientation="landscape" r:id="rId1"/>
  <ignoredErrors>
    <ignoredError sqref="O29 N27 N32:N33 L32:M32 N35:N38 L3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34"/>
  <sheetViews>
    <sheetView showGridLines="0" workbookViewId="0">
      <pane ySplit="1" topLeftCell="A2" activePane="bottomLeft" state="frozen"/>
      <selection pane="bottomLeft" activeCell="I12" sqref="I12:M15"/>
    </sheetView>
  </sheetViews>
  <sheetFormatPr baseColWidth="10" defaultRowHeight="15"/>
  <cols>
    <col min="2" max="2" width="17" bestFit="1" customWidth="1"/>
    <col min="4" max="4" width="5.140625" style="36" bestFit="1" customWidth="1"/>
    <col min="5" max="5" width="32.140625" bestFit="1" customWidth="1"/>
    <col min="6" max="6" width="35.5703125" bestFit="1" customWidth="1"/>
    <col min="29" max="29" width="22.28515625" customWidth="1"/>
    <col min="30" max="30" width="5.7109375" customWidth="1"/>
    <col min="31" max="31" width="21.42578125" customWidth="1"/>
    <col min="32" max="32" width="15.85546875" bestFit="1" customWidth="1"/>
  </cols>
  <sheetData>
    <row r="1" spans="2:47">
      <c r="E1" t="s">
        <v>108</v>
      </c>
      <c r="F1" t="s">
        <v>107</v>
      </c>
      <c r="G1">
        <v>2016</v>
      </c>
    </row>
    <row r="4" spans="2:47" ht="15.75">
      <c r="B4" s="3" t="s">
        <v>0</v>
      </c>
      <c r="D4" s="36" t="s">
        <v>42</v>
      </c>
      <c r="E4" t="s">
        <v>66</v>
      </c>
      <c r="F4" t="s">
        <v>43</v>
      </c>
      <c r="G4">
        <v>2011</v>
      </c>
      <c r="I4" s="150" t="s">
        <v>111</v>
      </c>
      <c r="J4" s="150"/>
      <c r="K4" s="150"/>
      <c r="L4" s="150"/>
      <c r="M4" s="150"/>
    </row>
    <row r="5" spans="2:47">
      <c r="B5" t="s">
        <v>1</v>
      </c>
      <c r="D5" s="36" t="s">
        <v>69</v>
      </c>
      <c r="E5" t="s">
        <v>67</v>
      </c>
      <c r="F5" t="s">
        <v>44</v>
      </c>
      <c r="G5">
        <v>2012</v>
      </c>
      <c r="I5" s="151" t="s">
        <v>148</v>
      </c>
      <c r="J5" s="151"/>
      <c r="K5" s="106">
        <v>15000</v>
      </c>
      <c r="L5" s="151" t="s">
        <v>149</v>
      </c>
      <c r="M5" s="151"/>
    </row>
    <row r="6" spans="2:47">
      <c r="B6" t="s">
        <v>2</v>
      </c>
      <c r="D6" s="36" t="s">
        <v>70</v>
      </c>
      <c r="E6" t="s">
        <v>108</v>
      </c>
      <c r="F6" t="s">
        <v>45</v>
      </c>
      <c r="G6">
        <v>2013</v>
      </c>
      <c r="I6" s="151"/>
      <c r="J6" s="151"/>
      <c r="K6" s="106">
        <v>12500</v>
      </c>
      <c r="L6" s="151" t="s">
        <v>150</v>
      </c>
      <c r="M6" s="151"/>
    </row>
    <row r="7" spans="2:47">
      <c r="B7" t="s">
        <v>5</v>
      </c>
      <c r="D7" s="36" t="s">
        <v>71</v>
      </c>
      <c r="F7" t="s">
        <v>46</v>
      </c>
      <c r="G7">
        <v>2014</v>
      </c>
      <c r="I7" s="151" t="s">
        <v>151</v>
      </c>
      <c r="J7" s="151"/>
      <c r="K7" s="106">
        <v>6000</v>
      </c>
      <c r="L7" s="152"/>
      <c r="M7" s="153"/>
      <c r="AL7" s="146" t="s">
        <v>125</v>
      </c>
      <c r="AM7" s="146"/>
      <c r="AN7" s="146"/>
      <c r="AO7" s="146"/>
      <c r="AP7" s="146"/>
      <c r="AQ7" s="146"/>
    </row>
    <row r="8" spans="2:47">
      <c r="B8" t="s">
        <v>6</v>
      </c>
      <c r="D8" s="36" t="s">
        <v>72</v>
      </c>
      <c r="F8" t="s">
        <v>47</v>
      </c>
      <c r="G8">
        <v>2015</v>
      </c>
      <c r="I8" s="150" t="s">
        <v>152</v>
      </c>
      <c r="J8" s="150"/>
      <c r="K8" s="150"/>
      <c r="L8" s="150"/>
      <c r="M8" s="150"/>
    </row>
    <row r="9" spans="2:47">
      <c r="B9" t="s">
        <v>7</v>
      </c>
      <c r="D9" s="36" t="s">
        <v>73</v>
      </c>
      <c r="F9" t="s">
        <v>48</v>
      </c>
      <c r="G9">
        <v>2016</v>
      </c>
      <c r="I9" s="151" t="s">
        <v>148</v>
      </c>
      <c r="J9" s="151"/>
      <c r="K9" s="106">
        <v>12000</v>
      </c>
      <c r="L9" s="151" t="s">
        <v>153</v>
      </c>
      <c r="M9" s="151"/>
    </row>
    <row r="10" spans="2:47">
      <c r="B10" t="s">
        <v>102</v>
      </c>
      <c r="D10" s="36" t="s">
        <v>74</v>
      </c>
      <c r="F10" t="s">
        <v>49</v>
      </c>
      <c r="G10">
        <v>2017</v>
      </c>
      <c r="H10" s="29"/>
      <c r="I10" s="107"/>
      <c r="J10" s="107"/>
      <c r="K10" s="106">
        <v>9500</v>
      </c>
      <c r="L10" s="151" t="s">
        <v>150</v>
      </c>
      <c r="M10" s="151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  <c r="AD10" s="28"/>
      <c r="AE10" s="29"/>
      <c r="AF10" s="30"/>
      <c r="AL10" s="49" t="s">
        <v>109</v>
      </c>
      <c r="AM10" s="49" t="s">
        <v>110</v>
      </c>
    </row>
    <row r="11" spans="2:47">
      <c r="B11" t="s">
        <v>8</v>
      </c>
      <c r="D11" s="36" t="s">
        <v>75</v>
      </c>
      <c r="F11" t="s">
        <v>50</v>
      </c>
      <c r="G11">
        <v>2018</v>
      </c>
      <c r="H11" s="29"/>
      <c r="I11" s="151" t="s">
        <v>154</v>
      </c>
      <c r="J11" s="151"/>
      <c r="K11" s="106">
        <v>2750</v>
      </c>
      <c r="L11" s="152"/>
      <c r="M11" s="153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  <c r="AD11" s="28"/>
      <c r="AE11" s="29"/>
      <c r="AF11" s="30"/>
      <c r="AM11" t="s">
        <v>111</v>
      </c>
      <c r="AQ11" s="50">
        <v>2750</v>
      </c>
    </row>
    <row r="12" spans="2:47">
      <c r="B12" t="s">
        <v>103</v>
      </c>
      <c r="D12" s="36" t="s">
        <v>76</v>
      </c>
      <c r="F12" t="s">
        <v>51</v>
      </c>
      <c r="G12">
        <v>2019</v>
      </c>
      <c r="H12" s="29"/>
      <c r="I12" s="150" t="s">
        <v>155</v>
      </c>
      <c r="J12" s="150"/>
      <c r="K12" s="150"/>
      <c r="L12" s="150"/>
      <c r="M12" s="150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30"/>
      <c r="AD12" s="28"/>
      <c r="AE12" s="29"/>
      <c r="AF12" s="30"/>
      <c r="AM12" t="s">
        <v>112</v>
      </c>
      <c r="AQ12" s="51">
        <v>2750</v>
      </c>
    </row>
    <row r="13" spans="2:47">
      <c r="B13" t="s">
        <v>9</v>
      </c>
      <c r="D13" s="36" t="s">
        <v>77</v>
      </c>
      <c r="F13" t="s">
        <v>52</v>
      </c>
      <c r="G13">
        <v>2020</v>
      </c>
      <c r="H13" s="29"/>
      <c r="I13" s="151" t="s">
        <v>148</v>
      </c>
      <c r="J13" s="151"/>
      <c r="K13" s="106">
        <v>10750</v>
      </c>
      <c r="L13" s="151" t="s">
        <v>149</v>
      </c>
      <c r="M13" s="151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8"/>
      <c r="AD13" s="28"/>
      <c r="AE13" s="29"/>
      <c r="AF13" s="28"/>
      <c r="AM13" t="s">
        <v>113</v>
      </c>
      <c r="AQ13" s="51">
        <v>1375</v>
      </c>
    </row>
    <row r="14" spans="2:47">
      <c r="B14" t="s">
        <v>104</v>
      </c>
      <c r="D14" s="36" t="s">
        <v>78</v>
      </c>
      <c r="F14" t="s">
        <v>53</v>
      </c>
      <c r="G14">
        <v>2021</v>
      </c>
      <c r="H14" s="29"/>
      <c r="I14" s="107"/>
      <c r="J14" s="107"/>
      <c r="K14" s="106">
        <v>8250</v>
      </c>
      <c r="L14" s="151" t="s">
        <v>150</v>
      </c>
      <c r="M14" s="151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143" t="s">
        <v>32</v>
      </c>
      <c r="AD14" s="9"/>
      <c r="AE14" s="31" t="s">
        <v>30</v>
      </c>
      <c r="AF14" s="32" t="s">
        <v>31</v>
      </c>
      <c r="AG14" s="142" t="s">
        <v>21</v>
      </c>
      <c r="AH14" s="142"/>
      <c r="AI14" s="142"/>
      <c r="AJ14" s="142"/>
    </row>
    <row r="15" spans="2:47">
      <c r="B15" t="s">
        <v>105</v>
      </c>
      <c r="D15" s="36" t="s">
        <v>79</v>
      </c>
      <c r="F15" t="s">
        <v>54</v>
      </c>
      <c r="G15">
        <v>2022</v>
      </c>
      <c r="H15" s="29"/>
      <c r="I15" s="151" t="s">
        <v>151</v>
      </c>
      <c r="J15" s="151"/>
      <c r="K15" s="106">
        <v>1375</v>
      </c>
      <c r="L15" s="152"/>
      <c r="M15" s="153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144"/>
      <c r="AD15" s="9"/>
      <c r="AE15" s="33" t="s">
        <v>33</v>
      </c>
      <c r="AF15" s="34" t="s">
        <v>33</v>
      </c>
      <c r="AG15" s="10" t="s">
        <v>34</v>
      </c>
      <c r="AH15" s="142" t="s">
        <v>40</v>
      </c>
      <c r="AI15" s="142"/>
      <c r="AJ15" s="142"/>
      <c r="AL15" s="49" t="s">
        <v>114</v>
      </c>
      <c r="AM15" s="49" t="s">
        <v>101</v>
      </c>
      <c r="AQ15" s="50">
        <v>4600</v>
      </c>
      <c r="AS15" s="24">
        <v>4600</v>
      </c>
      <c r="AT15">
        <f>+AS15/5</f>
        <v>920</v>
      </c>
      <c r="AU15">
        <f>+AT15*5</f>
        <v>4600</v>
      </c>
    </row>
    <row r="16" spans="2:47">
      <c r="B16" t="s">
        <v>10</v>
      </c>
      <c r="D16" s="36" t="s">
        <v>68</v>
      </c>
      <c r="F16" t="s">
        <v>55</v>
      </c>
      <c r="G16">
        <v>2023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144"/>
      <c r="AD16" s="9"/>
      <c r="AE16" s="26"/>
      <c r="AF16" s="19" t="s">
        <v>33</v>
      </c>
      <c r="AG16" s="27" t="s">
        <v>33</v>
      </c>
      <c r="AH16" s="10" t="s">
        <v>35</v>
      </c>
      <c r="AI16" s="10" t="s">
        <v>36</v>
      </c>
      <c r="AJ16" s="10"/>
      <c r="AM16" t="s">
        <v>126</v>
      </c>
      <c r="AS16" s="24"/>
    </row>
    <row r="17" spans="2:43">
      <c r="B17" t="s">
        <v>16</v>
      </c>
      <c r="D17" s="36" t="s">
        <v>80</v>
      </c>
      <c r="F17" t="s">
        <v>93</v>
      </c>
      <c r="G17">
        <v>2024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144"/>
      <c r="AD17" s="9"/>
      <c r="AE17" s="37" t="s">
        <v>37</v>
      </c>
      <c r="AF17" s="95">
        <v>4500</v>
      </c>
      <c r="AG17" s="95" t="s">
        <v>33</v>
      </c>
      <c r="AH17" s="95" t="s">
        <v>33</v>
      </c>
      <c r="AI17" s="27"/>
      <c r="AJ17" s="27"/>
    </row>
    <row r="18" spans="2:43">
      <c r="B18" t="s">
        <v>18</v>
      </c>
      <c r="D18" s="36" t="s">
        <v>81</v>
      </c>
      <c r="F18" t="s">
        <v>56</v>
      </c>
      <c r="G18">
        <v>2025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144"/>
      <c r="AD18" s="9"/>
      <c r="AE18" s="37" t="s">
        <v>38</v>
      </c>
      <c r="AF18" s="95"/>
      <c r="AG18" s="95">
        <v>3000</v>
      </c>
      <c r="AH18" s="95">
        <v>1500</v>
      </c>
      <c r="AI18" s="35" t="s">
        <v>39</v>
      </c>
      <c r="AJ18" s="27"/>
      <c r="AM18" t="s">
        <v>127</v>
      </c>
    </row>
    <row r="19" spans="2:43">
      <c r="B19" t="s">
        <v>106</v>
      </c>
      <c r="D19" s="36" t="s">
        <v>82</v>
      </c>
      <c r="F19" t="s">
        <v>57</v>
      </c>
      <c r="G19">
        <v>2026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144"/>
      <c r="AD19" s="9"/>
      <c r="AE19" s="54" t="s">
        <v>118</v>
      </c>
      <c r="AF19" s="96">
        <v>920</v>
      </c>
      <c r="AG19" s="96">
        <f>+AF19</f>
        <v>920</v>
      </c>
      <c r="AH19" s="96">
        <f>+AG19</f>
        <v>920</v>
      </c>
      <c r="AI19" s="55" t="s">
        <v>39</v>
      </c>
      <c r="AJ19" s="55"/>
      <c r="AM19" s="49"/>
    </row>
    <row r="20" spans="2:43">
      <c r="B20" t="s">
        <v>20</v>
      </c>
      <c r="D20" s="36" t="s">
        <v>83</v>
      </c>
      <c r="F20" t="s">
        <v>58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144"/>
      <c r="AD20" s="9"/>
      <c r="AE20" s="27" t="s">
        <v>119</v>
      </c>
      <c r="AF20" s="95">
        <v>0</v>
      </c>
      <c r="AG20" s="95">
        <v>0</v>
      </c>
      <c r="AH20" s="95">
        <v>0</v>
      </c>
      <c r="AI20" s="35" t="s">
        <v>39</v>
      </c>
      <c r="AJ20" s="35"/>
    </row>
    <row r="21" spans="2:43">
      <c r="D21" s="36" t="s">
        <v>84</v>
      </c>
      <c r="F21" t="s">
        <v>59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145"/>
      <c r="AD21" s="9"/>
      <c r="AE21" s="27"/>
      <c r="AF21" s="95">
        <v>0</v>
      </c>
      <c r="AG21" s="95">
        <v>0</v>
      </c>
      <c r="AH21" s="95">
        <v>0</v>
      </c>
      <c r="AI21" s="35" t="s">
        <v>39</v>
      </c>
      <c r="AJ21" s="35"/>
    </row>
    <row r="22" spans="2:43">
      <c r="D22" s="36" t="s">
        <v>85</v>
      </c>
      <c r="F22" t="s">
        <v>60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30"/>
      <c r="AD22" s="9"/>
      <c r="AM22" s="147" t="s">
        <v>15</v>
      </c>
      <c r="AN22" s="148"/>
      <c r="AO22" s="148"/>
      <c r="AP22" s="149"/>
      <c r="AQ22" s="52">
        <f>+AQ11+AQ15</f>
        <v>7350</v>
      </c>
    </row>
    <row r="23" spans="2:43">
      <c r="D23" s="36" t="s">
        <v>86</v>
      </c>
      <c r="F23" t="s">
        <v>61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30"/>
      <c r="AD23" s="9"/>
    </row>
    <row r="24" spans="2:43">
      <c r="D24" s="36" t="s">
        <v>87</v>
      </c>
      <c r="F24" t="s">
        <v>62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30"/>
      <c r="AD24" s="28"/>
      <c r="AE24" t="s">
        <v>124</v>
      </c>
      <c r="AF24" s="30"/>
    </row>
    <row r="25" spans="2:43">
      <c r="D25" s="36" t="s">
        <v>88</v>
      </c>
      <c r="F25" t="s">
        <v>63</v>
      </c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30"/>
      <c r="AD25" s="28"/>
      <c r="AF25" s="30"/>
      <c r="AL25" s="49" t="s">
        <v>115</v>
      </c>
      <c r="AM25" s="49" t="s">
        <v>116</v>
      </c>
    </row>
    <row r="26" spans="2:43">
      <c r="D26" s="36" t="s">
        <v>89</v>
      </c>
      <c r="F26" t="s">
        <v>64</v>
      </c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30"/>
      <c r="AD26" s="28"/>
      <c r="AE26" s="29"/>
      <c r="AF26" s="30"/>
      <c r="AM26" t="s">
        <v>41</v>
      </c>
    </row>
    <row r="27" spans="2:43">
      <c r="D27" s="36" t="s">
        <v>90</v>
      </c>
      <c r="F27" t="s">
        <v>65</v>
      </c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30"/>
      <c r="AD27" s="28"/>
      <c r="AE27" s="29"/>
      <c r="AF27" s="30"/>
      <c r="AM27" t="s">
        <v>117</v>
      </c>
    </row>
    <row r="28" spans="2:43">
      <c r="D28" s="38" t="s">
        <v>33</v>
      </c>
      <c r="F28" t="s">
        <v>107</v>
      </c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30"/>
      <c r="AD28" s="28"/>
      <c r="AE28" s="29"/>
      <c r="AF28" s="30"/>
    </row>
    <row r="29" spans="2:43"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30"/>
      <c r="AD29" s="28"/>
      <c r="AE29" s="29"/>
      <c r="AF29" s="30"/>
    </row>
    <row r="30" spans="2:43">
      <c r="D30" s="38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/>
      <c r="AD30" s="28"/>
      <c r="AE30" s="29"/>
      <c r="AF30" s="30"/>
    </row>
    <row r="31" spans="2:43">
      <c r="D31" s="38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30"/>
      <c r="AD31" s="28"/>
      <c r="AE31" s="29"/>
      <c r="AF31" s="30"/>
    </row>
    <row r="32" spans="2:43">
      <c r="D32" s="38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30"/>
      <c r="AD32" s="28"/>
      <c r="AE32" s="29"/>
      <c r="AF32" s="30"/>
    </row>
    <row r="33" spans="4:32">
      <c r="D33" s="38"/>
      <c r="G33" s="28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30"/>
      <c r="AD33" s="28"/>
      <c r="AE33" s="29"/>
      <c r="AF33" s="30"/>
    </row>
    <row r="34" spans="4:32">
      <c r="D34" s="38"/>
    </row>
  </sheetData>
  <mergeCells count="24">
    <mergeCell ref="L14:M14"/>
    <mergeCell ref="I15:J15"/>
    <mergeCell ref="L15:M15"/>
    <mergeCell ref="L10:M10"/>
    <mergeCell ref="I11:J11"/>
    <mergeCell ref="L11:M11"/>
    <mergeCell ref="I12:M12"/>
    <mergeCell ref="I13:J13"/>
    <mergeCell ref="L13:M13"/>
    <mergeCell ref="I7:J7"/>
    <mergeCell ref="L7:M7"/>
    <mergeCell ref="I8:M8"/>
    <mergeCell ref="I9:J9"/>
    <mergeCell ref="L9:M9"/>
    <mergeCell ref="I4:M4"/>
    <mergeCell ref="I5:J5"/>
    <mergeCell ref="L5:M5"/>
    <mergeCell ref="I6:J6"/>
    <mergeCell ref="L6:M6"/>
    <mergeCell ref="AG14:AJ14"/>
    <mergeCell ref="AH15:AJ15"/>
    <mergeCell ref="AC14:AC21"/>
    <mergeCell ref="AL7:AQ7"/>
    <mergeCell ref="AM22:AP22"/>
  </mergeCells>
  <phoneticPr fontId="0" type="noConversion"/>
  <dataValidations disablePrompts="1" count="4">
    <dataValidation type="list" allowBlank="1" showInputMessage="1" showErrorMessage="1" sqref="F1">
      <formula1>$F$4:$F$31</formula1>
    </dataValidation>
    <dataValidation type="list" allowBlank="1" showInputMessage="1" showErrorMessage="1" sqref="E1">
      <formula1>$E$4:$E$8</formula1>
    </dataValidation>
    <dataValidation type="list" allowBlank="1" showInputMessage="1" showErrorMessage="1" sqref="G1">
      <formula1>$G$4:$G$24</formula1>
    </dataValidation>
    <dataValidation type="list" allowBlank="1" showInputMessage="1" showErrorMessage="1" sqref="D1">
      <formula1>$D$4:$D$27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FICHA</vt:lpstr>
      <vt:lpstr>Hoja2</vt:lpstr>
      <vt:lpstr>FICHA!Área_de_impresión</vt:lpstr>
      <vt:lpstr>DEPORTES</vt:lpstr>
      <vt:lpstr>hotel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Usuario de Windows</cp:lastModifiedBy>
  <cp:lastPrinted>2018-03-23T12:46:39Z</cp:lastPrinted>
  <dcterms:created xsi:type="dcterms:W3CDTF">2011-06-17T11:58:50Z</dcterms:created>
  <dcterms:modified xsi:type="dcterms:W3CDTF">2019-06-19T15:26:07Z</dcterms:modified>
</cp:coreProperties>
</file>